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ite AgAM-valorisation des données urbaines\Données urbaines-RP2019\Populations légales 2019\"/>
    </mc:Choice>
  </mc:AlternateContent>
  <bookViews>
    <workbookView xWindow="0" yWindow="0" windowWidth="25200" windowHeight="11385"/>
  </bookViews>
  <sheets>
    <sheet name="Pop_evol_longue_AMP_2019" sheetId="1" r:id="rId1"/>
  </sheets>
  <definedNames>
    <definedName name="_xlnm.Print_Area" localSheetId="0">Pop_evol_longue_AMP_2019!$A$1:$P$52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9" i="1"/>
  <c r="G21" i="1"/>
  <c r="M16" i="1"/>
  <c r="M15" i="1"/>
  <c r="M14" i="1"/>
  <c r="M13" i="1"/>
  <c r="M12" i="1"/>
  <c r="M11" i="1"/>
  <c r="M10" i="1"/>
  <c r="M9" i="1"/>
  <c r="M8" i="1"/>
  <c r="K9" i="1"/>
  <c r="K10" i="1"/>
  <c r="K11" i="1"/>
  <c r="K12" i="1"/>
  <c r="K13" i="1"/>
  <c r="K14" i="1"/>
  <c r="K8" i="1"/>
  <c r="E22" i="1" l="1"/>
  <c r="E23" i="1"/>
  <c r="E24" i="1"/>
  <c r="E25" i="1"/>
  <c r="E26" i="1"/>
  <c r="E27" i="1"/>
  <c r="E28" i="1"/>
  <c r="E29" i="1"/>
  <c r="E21" i="1"/>
  <c r="H14" i="1"/>
  <c r="G14" i="1" l="1"/>
  <c r="F14" i="1"/>
  <c r="F22" i="1"/>
  <c r="F23" i="1"/>
  <c r="F24" i="1"/>
  <c r="F25" i="1"/>
  <c r="F26" i="1"/>
  <c r="F28" i="1"/>
  <c r="F29" i="1"/>
  <c r="F21" i="1"/>
  <c r="D22" i="1"/>
  <c r="D23" i="1"/>
  <c r="D24" i="1"/>
  <c r="D25" i="1"/>
  <c r="D26" i="1"/>
  <c r="D27" i="1"/>
  <c r="D28" i="1"/>
  <c r="D29" i="1"/>
  <c r="D21" i="1"/>
  <c r="C22" i="1"/>
  <c r="C23" i="1"/>
  <c r="C24" i="1"/>
  <c r="C25" i="1"/>
  <c r="C26" i="1"/>
  <c r="C27" i="1"/>
  <c r="C28" i="1"/>
  <c r="C29" i="1"/>
  <c r="C21" i="1"/>
  <c r="F27" i="1" l="1"/>
  <c r="J9" i="1" l="1"/>
  <c r="J10" i="1"/>
  <c r="J11" i="1"/>
  <c r="J12" i="1"/>
  <c r="J13" i="1"/>
  <c r="J14" i="1"/>
  <c r="J15" i="1"/>
  <c r="K15" i="1" s="1"/>
  <c r="J16" i="1"/>
  <c r="K16" i="1" s="1"/>
  <c r="J8" i="1"/>
</calcChain>
</file>

<file path=xl/sharedStrings.xml><?xml version="1.0" encoding="utf-8"?>
<sst xmlns="http://schemas.openxmlformats.org/spreadsheetml/2006/main" count="41" uniqueCount="32">
  <si>
    <t xml:space="preserve"> </t>
  </si>
  <si>
    <t>Population en 1975</t>
  </si>
  <si>
    <t>Population en 1982</t>
  </si>
  <si>
    <t>Population en 1990</t>
  </si>
  <si>
    <t>Population en 1999</t>
  </si>
  <si>
    <t>Taux de variation annuel moyen</t>
  </si>
  <si>
    <t>Période 1975-1982</t>
  </si>
  <si>
    <t>Période 1982-1990</t>
  </si>
  <si>
    <t>Période 1990-1999</t>
  </si>
  <si>
    <t>Région Provence-Alpes-Côte-d'Azur</t>
  </si>
  <si>
    <t>France métropolitaine</t>
  </si>
  <si>
    <t>Pays de Martigues</t>
  </si>
  <si>
    <t>Evolution longue de la population sur la Métropole Aix-Marseille Provence</t>
  </si>
  <si>
    <t>Pays d'Aubagne et de l'Etoile</t>
  </si>
  <si>
    <t>Total Métropole Aix-Marseille Provence</t>
  </si>
  <si>
    <t>Marseille Provence</t>
  </si>
  <si>
    <t>Pays d'Aix</t>
  </si>
  <si>
    <t>Pays Salonais</t>
  </si>
  <si>
    <t>Istres-Ouest Provence</t>
  </si>
  <si>
    <t>Traitement : AGAM</t>
  </si>
  <si>
    <t>Population en 2008</t>
  </si>
  <si>
    <t>Période 1999-2008</t>
  </si>
  <si>
    <t>Période 2008-2013</t>
  </si>
  <si>
    <t>Population en 2013</t>
  </si>
  <si>
    <t>En 2019, la population de la Métropole Aix-Marseille Provence se situe à hauteur de 1 898 561 habitants</t>
  </si>
  <si>
    <t>Population en 2019</t>
  </si>
  <si>
    <t>Différence entre 2013 et 2019</t>
  </si>
  <si>
    <t>Evolution par an 2013-2019</t>
  </si>
  <si>
    <t>Taux de variation annuel moyen 
(2013-2019)</t>
  </si>
  <si>
    <t>Période 2013-2019</t>
  </si>
  <si>
    <t>Source : Recensements 1975 à 2019, INSEE</t>
  </si>
  <si>
    <t>Entre 2013 et 2019, la population a progressé de 49 473 habitants soit 8 246 de plus chaque année.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</si>
</sst>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\ \-\ 0.#0%;[&gt;0]\ \+\ 0.#0%"/>
  </numFmts>
  <fonts count="12">
    <font>
      <sz val="11"/>
      <color theme="1"/>
      <name val="Calibri"/>
      <family val="2"/>
      <scheme val="minor"/>
    </font>
    <font>
      <sz val="11"/>
      <color indexed="8"/>
      <name val="Myriad Pro"/>
      <family val="2"/>
    </font>
    <font>
      <sz val="12"/>
      <color indexed="8"/>
      <name val="Myriad Pro Cond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Bebas Neue Bold"/>
      <family val="2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Myriad Pro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3A51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3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 applyFill="1"/>
    <xf numFmtId="10" fontId="4" fillId="0" borderId="0" xfId="0" applyNumberFormat="1" applyFont="1"/>
    <xf numFmtId="0" fontId="5" fillId="0" borderId="0" xfId="0" applyFont="1"/>
    <xf numFmtId="0" fontId="6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3" fontId="2" fillId="0" borderId="0" xfId="0" applyNumberFormat="1" applyFont="1" applyFill="1"/>
    <xf numFmtId="3" fontId="1" fillId="0" borderId="0" xfId="0" applyNumberFormat="1" applyFont="1" applyFill="1"/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3" fontId="4" fillId="0" borderId="2" xfId="0" applyNumberFormat="1" applyFont="1" applyFill="1" applyBorder="1"/>
    <xf numFmtId="164" fontId="4" fillId="0" borderId="2" xfId="0" applyNumberFormat="1" applyFont="1" applyFill="1" applyBorder="1"/>
    <xf numFmtId="3" fontId="9" fillId="0" borderId="2" xfId="0" applyNumberFormat="1" applyFont="1" applyFill="1" applyBorder="1"/>
    <xf numFmtId="3" fontId="9" fillId="0" borderId="0" xfId="0" applyNumberFormat="1" applyFont="1" applyFill="1"/>
    <xf numFmtId="164" fontId="9" fillId="0" borderId="2" xfId="0" applyNumberFormat="1" applyFont="1" applyFill="1" applyBorder="1"/>
    <xf numFmtId="0" fontId="3" fillId="0" borderId="0" xfId="0" applyFont="1" applyFill="1"/>
    <xf numFmtId="0" fontId="0" fillId="0" borderId="2" xfId="0" applyFont="1" applyBorder="1" applyAlignment="1">
      <alignment horizontal="left"/>
    </xf>
    <xf numFmtId="164" fontId="4" fillId="0" borderId="2" xfId="0" applyNumberFormat="1" applyFont="1" applyBorder="1"/>
    <xf numFmtId="0" fontId="10" fillId="0" borderId="0" xfId="0" applyFont="1" applyFill="1"/>
    <xf numFmtId="0" fontId="3" fillId="0" borderId="2" xfId="0" applyFont="1" applyBorder="1" applyAlignment="1">
      <alignment horizontal="left"/>
    </xf>
    <xf numFmtId="164" fontId="9" fillId="0" borderId="2" xfId="0" applyNumberFormat="1" applyFont="1" applyBorder="1"/>
    <xf numFmtId="3" fontId="0" fillId="0" borderId="0" xfId="0" applyNumberFormat="1" applyFill="1"/>
    <xf numFmtId="4" fontId="4" fillId="0" borderId="0" xfId="0" applyNumberFormat="1" applyFont="1"/>
    <xf numFmtId="0" fontId="0" fillId="0" borderId="2" xfId="0" applyFont="1" applyFill="1" applyBorder="1" applyAlignment="1">
      <alignment horizontal="left"/>
    </xf>
    <xf numFmtId="10" fontId="4" fillId="0" borderId="0" xfId="1" applyNumberFormat="1" applyFont="1" applyFill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ebas Neue Book" panose="00000500000000000000" pitchFamily="50" charset="0"/>
                <a:ea typeface="Calibri"/>
                <a:cs typeface="Calibri"/>
              </a:defRPr>
            </a:pPr>
            <a:r>
              <a:rPr lang="fr-FR" sz="1400" b="1" i="0" u="none" strike="noStrike" baseline="0">
                <a:solidFill>
                  <a:srgbClr val="000000"/>
                </a:solidFill>
                <a:latin typeface="Bebas Neue Book" panose="00000500000000000000" pitchFamily="50" charset="0"/>
              </a:rPr>
              <a:t>Evolution du taux de variation annuel moyen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Bebas Neue Book" panose="00000500000000000000" pitchFamily="50" charset="0"/>
                <a:ea typeface="Calibri"/>
                <a:cs typeface="Calibri"/>
              </a:defRPr>
            </a:pPr>
            <a:r>
              <a:rPr lang="fr-FR" sz="1400" b="1" i="0" u="none" strike="noStrike" baseline="0">
                <a:solidFill>
                  <a:srgbClr val="000000"/>
                </a:solidFill>
                <a:latin typeface="Bebas Neue Book" panose="00000500000000000000" pitchFamily="50" charset="0"/>
              </a:rPr>
              <a:t>depuis 1975-1982 jusqu'à 2013-2019</a:t>
            </a:r>
          </a:p>
        </c:rich>
      </c:tx>
      <c:layout>
        <c:manualLayout>
          <c:xMode val="edge"/>
          <c:yMode val="edge"/>
          <c:x val="0.12127657881323244"/>
          <c:y val="2.80373831775700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893907526583"/>
          <c:y val="0.17887077431247986"/>
          <c:w val="0.81177729318623726"/>
          <c:h val="0.68738910247185159"/>
        </c:manualLayout>
      </c:layout>
      <c:lineChart>
        <c:grouping val="standard"/>
        <c:varyColors val="0"/>
        <c:ser>
          <c:idx val="4"/>
          <c:order val="0"/>
          <c:tx>
            <c:strRef>
              <c:f>Pop_evol_longue_AMP_2019!$A$21</c:f>
              <c:strCache>
                <c:ptCount val="1"/>
                <c:pt idx="0">
                  <c:v>Pays d'Aix</c:v>
                </c:pt>
              </c:strCache>
            </c:strRef>
          </c:tx>
          <c:spPr>
            <a:ln>
              <a:solidFill>
                <a:schemeClr val="accent5">
                  <a:shade val="76000"/>
                  <a:shade val="95000"/>
                  <a:satMod val="105000"/>
                  <a:alpha val="76000"/>
                </a:schemeClr>
              </a:solidFill>
              <a:prstDash val="sysDash"/>
            </a:ln>
          </c:spPr>
          <c:marker>
            <c:symbol val="circle"/>
            <c:size val="7"/>
            <c:spPr>
              <a:ln>
                <a:solidFill>
                  <a:schemeClr val="accent5">
                    <a:shade val="76000"/>
                    <a:shade val="95000"/>
                    <a:satMod val="105000"/>
                    <a:alpha val="96000"/>
                  </a:schemeClr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Pop_evol_longue_AMP_2019!$B$21:$G$21</c:f>
              <c:numCache>
                <c:formatCode>[&lt;0]\ \-\ 0.#0%;[&gt;0]\ \+\ 0.#0%</c:formatCode>
                <c:ptCount val="6"/>
                <c:pt idx="0">
                  <c:v>2.9112662724037452E-2</c:v>
                </c:pt>
                <c:pt idx="1">
                  <c:v>2.2707872575863597E-2</c:v>
                </c:pt>
                <c:pt idx="2">
                  <c:v>1.0729746479197333E-2</c:v>
                </c:pt>
                <c:pt idx="3">
                  <c:v>7.9690135144792063E-3</c:v>
                </c:pt>
                <c:pt idx="4">
                  <c:v>1.0100365671157352E-3</c:v>
                </c:pt>
                <c:pt idx="5">
                  <c:v>5.6170429381205977E-3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4F-4A78-97F9-91CA4980314E}"/>
            </c:ext>
          </c:extLst>
        </c:ser>
        <c:ser>
          <c:idx val="0"/>
          <c:order val="1"/>
          <c:tx>
            <c:strRef>
              <c:f>Pop_evol_longue_AMP_2019!$A$22</c:f>
              <c:strCache>
                <c:ptCount val="1"/>
                <c:pt idx="0">
                  <c:v>Pays d'Aubagne et de l'Etoile</c:v>
                </c:pt>
              </c:strCache>
            </c:strRef>
          </c:tx>
          <c:spPr>
            <a:ln>
              <a:solidFill>
                <a:srgbClr val="B875DD">
                  <a:alpha val="75000"/>
                </a:srgbClr>
              </a:solidFill>
              <a:prstDash val="sysDash"/>
            </a:ln>
          </c:spPr>
          <c:marker>
            <c:spPr>
              <a:solidFill>
                <a:srgbClr val="B875DD"/>
              </a:solidFill>
              <a:ln>
                <a:solidFill>
                  <a:srgbClr val="B875DD"/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Pop_evol_longue_AMP_2019!$B$22:$G$22</c:f>
              <c:numCache>
                <c:formatCode>[&lt;0]\ \-\ 0.#0%;[&gt;0]\ \+\ 0.#0%</c:formatCode>
                <c:ptCount val="6"/>
                <c:pt idx="0">
                  <c:v>2.7876000741268836E-2</c:v>
                </c:pt>
                <c:pt idx="1">
                  <c:v>1.9464501930862133E-2</c:v>
                </c:pt>
                <c:pt idx="2">
                  <c:v>1.3673541875568684E-2</c:v>
                </c:pt>
                <c:pt idx="3">
                  <c:v>1.2228297179401659E-2</c:v>
                </c:pt>
                <c:pt idx="4">
                  <c:v>6.6797740064261646E-4</c:v>
                </c:pt>
                <c:pt idx="5">
                  <c:v>1.0421526070968357E-2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4F-4A78-97F9-91CA4980314E}"/>
            </c:ext>
          </c:extLst>
        </c:ser>
        <c:ser>
          <c:idx val="1"/>
          <c:order val="2"/>
          <c:tx>
            <c:strRef>
              <c:f>Pop_evol_longue_AMP_2019!$A$23</c:f>
              <c:strCache>
                <c:ptCount val="1"/>
                <c:pt idx="0">
                  <c:v>Pays de Martigues</c:v>
                </c:pt>
              </c:strCache>
            </c:strRef>
          </c:tx>
          <c:spPr>
            <a:ln>
              <a:solidFill>
                <a:srgbClr val="FFC000">
                  <a:alpha val="76000"/>
                </a:srgbClr>
              </a:solidFill>
              <a:prstDash val="dash"/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Pop_evol_longue_AMP_2019!$B$23:$G$23</c:f>
              <c:numCache>
                <c:formatCode>[&lt;0]\ \-\ 0.#0%;[&gt;0]\ \+\ 0.#0%</c:formatCode>
                <c:ptCount val="6"/>
                <c:pt idx="0">
                  <c:v>7.3408470005569271E-3</c:v>
                </c:pt>
                <c:pt idx="1">
                  <c:v>3.0633901619037118E-4</c:v>
                </c:pt>
                <c:pt idx="2">
                  <c:v>-7.8151597124920258E-4</c:v>
                </c:pt>
                <c:pt idx="3">
                  <c:v>4.8023446833003192E-3</c:v>
                </c:pt>
                <c:pt idx="4">
                  <c:v>5.5343470115580828E-3</c:v>
                </c:pt>
                <c:pt idx="5">
                  <c:v>1.4787015127937231E-4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4F-4A78-97F9-91CA4980314E}"/>
            </c:ext>
          </c:extLst>
        </c:ser>
        <c:ser>
          <c:idx val="2"/>
          <c:order val="3"/>
          <c:tx>
            <c:strRef>
              <c:f>Pop_evol_longue_AMP_2019!$A$24</c:f>
              <c:strCache>
                <c:ptCount val="1"/>
                <c:pt idx="0">
                  <c:v>Pays Salonais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  <a:alpha val="75000"/>
                </a:schemeClr>
              </a:solidFill>
              <a:prstDash val="sysDash"/>
            </a:ln>
          </c:spPr>
          <c:marker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Pop_evol_longue_AMP_2019!$B$24:$G$24</c:f>
              <c:numCache>
                <c:formatCode>[&lt;0]\ \-\ 0.#0%;[&gt;0]\ \+\ 0.#0%</c:formatCode>
                <c:ptCount val="6"/>
                <c:pt idx="0">
                  <c:v>2.3025803464710171E-2</c:v>
                </c:pt>
                <c:pt idx="1">
                  <c:v>1.3001971644198695E-2</c:v>
                </c:pt>
                <c:pt idx="2">
                  <c:v>1.056138570930143E-2</c:v>
                </c:pt>
                <c:pt idx="3">
                  <c:v>1.1633799486818974E-2</c:v>
                </c:pt>
                <c:pt idx="4">
                  <c:v>1.1152172137493865E-2</c:v>
                </c:pt>
                <c:pt idx="5">
                  <c:v>4.9357299867944793E-3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4F-4A78-97F9-91CA4980314E}"/>
            </c:ext>
          </c:extLst>
        </c:ser>
        <c:ser>
          <c:idx val="3"/>
          <c:order val="4"/>
          <c:tx>
            <c:strRef>
              <c:f>Pop_evol_longue_AMP_2019!$A$25</c:f>
              <c:strCache>
                <c:ptCount val="1"/>
                <c:pt idx="0">
                  <c:v>Marseille Provence</c:v>
                </c:pt>
              </c:strCache>
            </c:strRef>
          </c:tx>
          <c:spPr>
            <a:ln>
              <a:solidFill>
                <a:srgbClr val="5F65E7">
                  <a:alpha val="76000"/>
                </a:srgbClr>
              </a:solidFill>
              <a:prstDash val="sysDash"/>
            </a:ln>
          </c:spPr>
          <c:marker>
            <c:spPr>
              <a:solidFill>
                <a:srgbClr val="5F65E7"/>
              </a:solidFill>
              <a:ln>
                <a:solidFill>
                  <a:srgbClr val="5F65E7"/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Pop_evol_longue_AMP_2019!$B$25:$G$25</c:f>
              <c:numCache>
                <c:formatCode>[&lt;0]\ \-\ 0.#0%;[&gt;0]\ \+\ 0.#0%</c:formatCode>
                <c:ptCount val="6"/>
                <c:pt idx="0">
                  <c:v>-1.9580440093311946E-3</c:v>
                </c:pt>
                <c:pt idx="1">
                  <c:v>-6.9512459397138571E-3</c:v>
                </c:pt>
                <c:pt idx="2">
                  <c:v>1.3076875315849446E-3</c:v>
                </c:pt>
                <c:pt idx="3">
                  <c:v>6.5061413757963038E-3</c:v>
                </c:pt>
                <c:pt idx="4">
                  <c:v>1.9345265558112779E-3</c:v>
                </c:pt>
                <c:pt idx="5">
                  <c:v>3.5553206556435679E-3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4F-4A78-97F9-91CA4980314E}"/>
            </c:ext>
          </c:extLst>
        </c:ser>
        <c:ser>
          <c:idx val="5"/>
          <c:order val="5"/>
          <c:tx>
            <c:strRef>
              <c:f>Pop_evol_longue_AMP_2019!$A$26</c:f>
              <c:strCache>
                <c:ptCount val="1"/>
                <c:pt idx="0">
                  <c:v>Istres-Ouest Provence</c:v>
                </c:pt>
              </c:strCache>
            </c:strRef>
          </c:tx>
          <c:spPr>
            <a:ln>
              <a:solidFill>
                <a:schemeClr val="accent6">
                  <a:shade val="76000"/>
                  <a:shade val="95000"/>
                  <a:satMod val="105000"/>
                  <a:alpha val="76000"/>
                </a:schemeClr>
              </a:solidFill>
              <a:prstDash val="sysDash"/>
            </a:ln>
          </c:spP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Pop_evol_longue_AMP_2019!$B$26:$G$26</c:f>
              <c:numCache>
                <c:formatCode>[&lt;0]\ \-\ 0.#0%;[&gt;0]\ \+\ 0.#0%</c:formatCode>
                <c:ptCount val="6"/>
                <c:pt idx="0">
                  <c:v>4.1727169725593871E-2</c:v>
                </c:pt>
                <c:pt idx="1">
                  <c:v>1.4790744905630593E-2</c:v>
                </c:pt>
                <c:pt idx="2">
                  <c:v>9.2746399215288822E-3</c:v>
                </c:pt>
                <c:pt idx="3">
                  <c:v>1.1004323460781507E-2</c:v>
                </c:pt>
                <c:pt idx="4">
                  <c:v>6.4185430049912284E-4</c:v>
                </c:pt>
                <c:pt idx="5">
                  <c:v>4.6516119632900033E-3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C4F-4A78-97F9-91CA4980314E}"/>
            </c:ext>
          </c:extLst>
        </c:ser>
        <c:ser>
          <c:idx val="6"/>
          <c:order val="6"/>
          <c:tx>
            <c:strRef>
              <c:f>Pop_evol_longue_AMP_2019!$A$27</c:f>
              <c:strCache>
                <c:ptCount val="1"/>
                <c:pt idx="0">
                  <c:v>Total Métropole Aix-Marseille Provence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Pop_evol_longue_AMP_2019!$B$27:$G$27</c:f>
              <c:numCache>
                <c:formatCode>[&lt;0]\ \-\ 0.#0%;[&gt;0]\ \+\ 0.#0%</c:formatCode>
                <c:ptCount val="6"/>
                <c:pt idx="0">
                  <c:v>7.6495538940297703E-3</c:v>
                </c:pt>
                <c:pt idx="1">
                  <c:v>2.262160573319516E-3</c:v>
                </c:pt>
                <c:pt idx="2">
                  <c:v>4.8220921189652266E-3</c:v>
                </c:pt>
                <c:pt idx="3">
                  <c:v>7.6708231828634954E-3</c:v>
                </c:pt>
                <c:pt idx="4">
                  <c:v>2.4322429197902729E-3</c:v>
                </c:pt>
                <c:pt idx="5">
                  <c:v>4.4103112951583423E-3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C4F-4A78-97F9-91CA4980314E}"/>
            </c:ext>
          </c:extLst>
        </c:ser>
        <c:ser>
          <c:idx val="7"/>
          <c:order val="7"/>
          <c:tx>
            <c:strRef>
              <c:f>Pop_evol_longue_AMP_2019!$A$28</c:f>
              <c:strCache>
                <c:ptCount val="1"/>
                <c:pt idx="0">
                  <c:v>Région Provence-Alpes-Côte-d'Azur</c:v>
                </c:pt>
              </c:strCache>
            </c:strRef>
          </c:tx>
          <c:marker>
            <c:symbol val="square"/>
            <c:size val="7"/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Pop_evol_longue_AMP_2019!$B$28:$G$28</c:f>
              <c:numCache>
                <c:formatCode>[&lt;0]\ \-\ 0.#0%;[&gt;0]\ \+\ 0.#0%</c:formatCode>
                <c:ptCount val="6"/>
                <c:pt idx="0">
                  <c:v>1.0888396419366231E-2</c:v>
                </c:pt>
                <c:pt idx="1">
                  <c:v>8.9421391793254035E-3</c:v>
                </c:pt>
                <c:pt idx="2">
                  <c:v>6.3185743657876436E-3</c:v>
                </c:pt>
                <c:pt idx="3">
                  <c:v>8.9594511080859363E-3</c:v>
                </c:pt>
                <c:pt idx="4">
                  <c:v>2.8816955967612135E-3</c:v>
                </c:pt>
                <c:pt idx="5">
                  <c:v>4.2420128105318256E-3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C4F-4A78-97F9-91CA4980314E}"/>
            </c:ext>
          </c:extLst>
        </c:ser>
        <c:ser>
          <c:idx val="8"/>
          <c:order val="8"/>
          <c:tx>
            <c:strRef>
              <c:f>Pop_evol_longue_AMP_2019!$A$29</c:f>
              <c:strCache>
                <c:ptCount val="1"/>
                <c:pt idx="0">
                  <c:v>France métropolitaine</c:v>
                </c:pt>
              </c:strCache>
            </c:strRef>
          </c:tx>
          <c:spPr>
            <a:ln>
              <a:solidFill>
                <a:srgbClr val="39AC2A"/>
              </a:solidFill>
            </a:ln>
          </c:spPr>
          <c:marker>
            <c:symbol val="circle"/>
            <c:size val="7"/>
            <c:spPr>
              <a:solidFill>
                <a:srgbClr val="39AC2A"/>
              </a:solidFill>
              <a:ln>
                <a:solidFill>
                  <a:srgbClr val="39AC2A"/>
                </a:solidFill>
              </a:ln>
            </c:spPr>
          </c:marker>
          <c:cat>
            <c:strRef>
              <c:f>Pop_evol_longue_AMP_2019!$B$20:$G$20</c:f>
              <c:strCache>
                <c:ptCount val="6"/>
                <c:pt idx="0">
                  <c:v>Période 1975-1982</c:v>
                </c:pt>
                <c:pt idx="1">
                  <c:v>Période 1982-1990</c:v>
                </c:pt>
                <c:pt idx="2">
                  <c:v>Période 1990-1999</c:v>
                </c:pt>
                <c:pt idx="3">
                  <c:v>Période 1999-2008</c:v>
                </c:pt>
                <c:pt idx="4">
                  <c:v>Période 2008-2013</c:v>
                </c:pt>
                <c:pt idx="5">
                  <c:v>Période 2013-2019</c:v>
                </c:pt>
              </c:strCache>
            </c:strRef>
          </c:cat>
          <c:val>
            <c:numRef>
              <c:f>Pop_evol_longue_AMP_2019!$B$29:$G$29</c:f>
              <c:numCache>
                <c:formatCode>[&lt;0]\ \-\ 0.#0%;[&gt;0]\ \+\ 0.#0%</c:formatCode>
                <c:ptCount val="6"/>
                <c:pt idx="0">
                  <c:v>4.6694545711680746E-3</c:v>
                </c:pt>
                <c:pt idx="1">
                  <c:v>5.1520379888827517E-3</c:v>
                </c:pt>
                <c:pt idx="2">
                  <c:v>3.6849536077228073E-3</c:v>
                </c:pt>
                <c:pt idx="3">
                  <c:v>6.6807671952944236E-3</c:v>
                </c:pt>
                <c:pt idx="4">
                  <c:v>4.9811176980221195E-3</c:v>
                </c:pt>
                <c:pt idx="5">
                  <c:v>3.6272050695056457E-3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8C4F-4A78-97F9-91CA49803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13360400"/>
        <c:axId val="-313358224"/>
      </c:lineChart>
      <c:catAx>
        <c:axId val="-3133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-313358224"/>
        <c:crosses val="autoZero"/>
        <c:auto val="1"/>
        <c:lblAlgn val="ctr"/>
        <c:lblOffset val="100"/>
        <c:tickLblSkip val="1"/>
        <c:noMultiLvlLbl val="0"/>
      </c:catAx>
      <c:valAx>
        <c:axId val="-313358224"/>
        <c:scaling>
          <c:orientation val="minMax"/>
          <c:max val="5.000000000000001E-2"/>
          <c:min val="-2.0000000000000004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050"/>
                  <a:t>Taux de variation annuel moyen</a:t>
                </a:r>
              </a:p>
            </c:rich>
          </c:tx>
          <c:layout/>
          <c:overlay val="0"/>
        </c:title>
        <c:numFmt formatCode="[&lt;0]\ \-\ 0.#0%;[&gt;0]\ \+\ 0.#0%" sourceLinked="0"/>
        <c:majorTickMark val="none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-313360400"/>
        <c:crosses val="autoZero"/>
        <c:crossBetween val="between"/>
        <c:majorUnit val="1.0000000000000002E-2"/>
      </c:valAx>
    </c:plotArea>
    <c:legend>
      <c:legendPos val="r"/>
      <c:layout>
        <c:manualLayout>
          <c:xMode val="edge"/>
          <c:yMode val="edge"/>
          <c:x val="0.76461030076158509"/>
          <c:y val="1.6993448338041714E-2"/>
          <c:w val="0.22785301837270344"/>
          <c:h val="0.5208401621553031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30</xdr:row>
      <xdr:rowOff>9525</xdr:rowOff>
    </xdr:from>
    <xdr:to>
      <xdr:col>15</xdr:col>
      <xdr:colOff>704849</xdr:colOff>
      <xdr:row>51</xdr:row>
      <xdr:rowOff>85725</xdr:rowOff>
    </xdr:to>
    <xdr:graphicFrame macro="">
      <xdr:nvGraphicFramePr>
        <xdr:cNvPr id="1302" name="Graphique 1">
          <a:extLst>
            <a:ext uri="{FF2B5EF4-FFF2-40B4-BE49-F238E27FC236}">
              <a16:creationId xmlns="" xmlns:a16="http://schemas.microsoft.com/office/drawing/2014/main" id="{246D5E3B-5AF6-4C5F-BBF5-ADB4CC03E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95250</xdr:colOff>
      <xdr:row>0</xdr:row>
      <xdr:rowOff>19050</xdr:rowOff>
    </xdr:from>
    <xdr:to>
      <xdr:col>15</xdr:col>
      <xdr:colOff>444249</xdr:colOff>
      <xdr:row>2</xdr:row>
      <xdr:rowOff>168403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717CE423-1850-4D58-BDA6-555441058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4850" y="19050"/>
          <a:ext cx="1110999" cy="5303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3"/>
  <sheetViews>
    <sheetView tabSelected="1" topLeftCell="B4" zoomScaleNormal="100" workbookViewId="0">
      <selection activeCell="F23" sqref="F23"/>
    </sheetView>
  </sheetViews>
  <sheetFormatPr baseColWidth="10" defaultRowHeight="15"/>
  <cols>
    <col min="1" max="1" width="50.42578125" customWidth="1"/>
    <col min="2" max="4" width="10.7109375" customWidth="1"/>
    <col min="5" max="5" width="12.42578125" customWidth="1"/>
    <col min="6" max="7" width="12.42578125" bestFit="1" customWidth="1"/>
    <col min="8" max="8" width="10.7109375" bestFit="1" customWidth="1"/>
    <col min="9" max="9" width="2" customWidth="1"/>
    <col min="10" max="11" width="11.28515625" bestFit="1" customWidth="1"/>
    <col min="12" max="12" width="2" customWidth="1"/>
    <col min="13" max="13" width="12" bestFit="1" customWidth="1"/>
  </cols>
  <sheetData>
    <row r="2" spans="1:15">
      <c r="A2" s="25" t="s">
        <v>24</v>
      </c>
    </row>
    <row r="3" spans="1:15">
      <c r="A3" s="25" t="s">
        <v>31</v>
      </c>
    </row>
    <row r="5" spans="1:15" ht="23.25">
      <c r="A5" s="7" t="s">
        <v>12</v>
      </c>
    </row>
    <row r="7" spans="1:15" s="1" customFormat="1" ht="75">
      <c r="A7" s="12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20</v>
      </c>
      <c r="G7" s="13" t="s">
        <v>23</v>
      </c>
      <c r="H7" s="13" t="s">
        <v>25</v>
      </c>
      <c r="I7" s="14"/>
      <c r="J7" s="15" t="s">
        <v>26</v>
      </c>
      <c r="K7" s="15" t="s">
        <v>27</v>
      </c>
      <c r="L7" s="14"/>
      <c r="M7" s="15" t="s">
        <v>28</v>
      </c>
    </row>
    <row r="8" spans="1:15" s="1" customFormat="1">
      <c r="A8" s="17" t="s">
        <v>16</v>
      </c>
      <c r="B8" s="17">
        <v>220828</v>
      </c>
      <c r="C8" s="17">
        <v>269957</v>
      </c>
      <c r="D8" s="17">
        <v>323078</v>
      </c>
      <c r="E8" s="17">
        <v>355650</v>
      </c>
      <c r="F8" s="17">
        <v>381986</v>
      </c>
      <c r="G8" s="17">
        <v>383919</v>
      </c>
      <c r="H8" s="17">
        <v>397041</v>
      </c>
      <c r="I8" s="4"/>
      <c r="J8" s="17">
        <f>H8-G8</f>
        <v>13122</v>
      </c>
      <c r="K8" s="17">
        <f>J8/6</f>
        <v>2187</v>
      </c>
      <c r="L8" s="4"/>
      <c r="M8" s="18">
        <f>EXP((LN(H8)-LN(G8))/6)-1</f>
        <v>5.6170429381205977E-3</v>
      </c>
      <c r="N8" s="28"/>
    </row>
    <row r="9" spans="1:15" s="1" customFormat="1">
      <c r="A9" s="17" t="s">
        <v>13</v>
      </c>
      <c r="B9" s="17">
        <v>57857</v>
      </c>
      <c r="C9" s="17">
        <v>70136</v>
      </c>
      <c r="D9" s="17">
        <v>81831</v>
      </c>
      <c r="E9" s="17">
        <v>92470</v>
      </c>
      <c r="F9" s="17">
        <v>103159</v>
      </c>
      <c r="G9" s="17">
        <v>103504</v>
      </c>
      <c r="H9" s="17">
        <v>110147</v>
      </c>
      <c r="I9" s="4"/>
      <c r="J9" s="17">
        <f t="shared" ref="J9:J16" si="0">H9-G9</f>
        <v>6643</v>
      </c>
      <c r="K9" s="17">
        <f t="shared" ref="K9:K16" si="1">J9/6</f>
        <v>1107.1666666666667</v>
      </c>
      <c r="L9" s="4"/>
      <c r="M9" s="18">
        <f t="shared" ref="M9:M16" si="2">EXP((LN(H9)-LN(G9))/6)-1</f>
        <v>1.0421526070968357E-2</v>
      </c>
      <c r="N9" s="28"/>
    </row>
    <row r="10" spans="1:15" s="1" customFormat="1">
      <c r="A10" s="17" t="s">
        <v>11</v>
      </c>
      <c r="B10" s="17">
        <v>63124</v>
      </c>
      <c r="C10" s="17">
        <v>66440</v>
      </c>
      <c r="D10" s="17">
        <v>66603</v>
      </c>
      <c r="E10" s="17">
        <v>66136</v>
      </c>
      <c r="F10" s="17">
        <v>69050</v>
      </c>
      <c r="G10" s="17">
        <v>70982</v>
      </c>
      <c r="H10" s="17">
        <v>71045</v>
      </c>
      <c r="I10" s="4"/>
      <c r="J10" s="17">
        <f t="shared" si="0"/>
        <v>63</v>
      </c>
      <c r="K10" s="17">
        <f t="shared" si="1"/>
        <v>10.5</v>
      </c>
      <c r="L10" s="4"/>
      <c r="M10" s="18">
        <f t="shared" si="2"/>
        <v>1.4787015127937231E-4</v>
      </c>
      <c r="N10" s="28"/>
    </row>
    <row r="11" spans="1:15" s="1" customFormat="1">
      <c r="A11" s="17" t="s">
        <v>17</v>
      </c>
      <c r="B11" s="17">
        <v>85180</v>
      </c>
      <c r="C11" s="17">
        <v>99895</v>
      </c>
      <c r="D11" s="17">
        <v>110771</v>
      </c>
      <c r="E11" s="17">
        <v>121756</v>
      </c>
      <c r="F11" s="17">
        <v>135114</v>
      </c>
      <c r="G11" s="17">
        <v>142818</v>
      </c>
      <c r="H11" s="17">
        <v>147100</v>
      </c>
      <c r="I11" s="4"/>
      <c r="J11" s="17">
        <f t="shared" si="0"/>
        <v>4282</v>
      </c>
      <c r="K11" s="17">
        <f t="shared" si="1"/>
        <v>713.66666666666663</v>
      </c>
      <c r="L11" s="4"/>
      <c r="M11" s="18">
        <f t="shared" si="2"/>
        <v>4.9357299867944793E-3</v>
      </c>
      <c r="N11" s="28"/>
    </row>
    <row r="12" spans="1:15" s="1" customFormat="1">
      <c r="A12" s="17" t="s">
        <v>15</v>
      </c>
      <c r="B12" s="17">
        <v>1039112</v>
      </c>
      <c r="C12" s="17">
        <v>1024953</v>
      </c>
      <c r="D12" s="17">
        <v>969323</v>
      </c>
      <c r="E12" s="17">
        <v>980791</v>
      </c>
      <c r="F12" s="17">
        <v>1039739</v>
      </c>
      <c r="G12" s="17">
        <v>1049835</v>
      </c>
      <c r="H12" s="17">
        <v>1072430</v>
      </c>
      <c r="I12" s="4"/>
      <c r="J12" s="17">
        <f t="shared" si="0"/>
        <v>22595</v>
      </c>
      <c r="K12" s="17">
        <f t="shared" si="1"/>
        <v>3765.8333333333335</v>
      </c>
      <c r="L12" s="4"/>
      <c r="M12" s="18">
        <f t="shared" si="2"/>
        <v>3.5553206556435679E-3</v>
      </c>
      <c r="N12" s="28"/>
    </row>
    <row r="13" spans="1:15" s="1" customFormat="1">
      <c r="A13" s="17" t="s">
        <v>18</v>
      </c>
      <c r="B13" s="17">
        <v>54427</v>
      </c>
      <c r="C13" s="17">
        <v>72459</v>
      </c>
      <c r="D13" s="17">
        <v>81490</v>
      </c>
      <c r="E13" s="17">
        <v>88550</v>
      </c>
      <c r="F13" s="17">
        <v>97716</v>
      </c>
      <c r="G13" s="17">
        <v>98030</v>
      </c>
      <c r="H13" s="17">
        <v>100798</v>
      </c>
      <c r="I13" s="4"/>
      <c r="J13" s="17">
        <f t="shared" si="0"/>
        <v>2768</v>
      </c>
      <c r="K13" s="17">
        <f t="shared" si="1"/>
        <v>461.33333333333331</v>
      </c>
      <c r="L13" s="4"/>
      <c r="M13" s="18">
        <f t="shared" si="2"/>
        <v>4.6516119632900033E-3</v>
      </c>
      <c r="N13" s="28"/>
    </row>
    <row r="14" spans="1:15" s="22" customFormat="1">
      <c r="A14" s="19" t="s">
        <v>14</v>
      </c>
      <c r="B14" s="19">
        <v>1520528</v>
      </c>
      <c r="C14" s="19">
        <v>1603840</v>
      </c>
      <c r="D14" s="19">
        <v>1633096</v>
      </c>
      <c r="E14" s="19">
        <v>1705353</v>
      </c>
      <c r="F14" s="19">
        <f>SUM(F8:F13)</f>
        <v>1826764</v>
      </c>
      <c r="G14" s="19">
        <f>SUM(G8:G13)</f>
        <v>1849088</v>
      </c>
      <c r="H14" s="19">
        <f>SUM(H8:H13)</f>
        <v>1898561</v>
      </c>
      <c r="I14" s="20"/>
      <c r="J14" s="19">
        <f t="shared" si="0"/>
        <v>49473</v>
      </c>
      <c r="K14" s="19">
        <f t="shared" si="1"/>
        <v>8245.5</v>
      </c>
      <c r="L14" s="20"/>
      <c r="M14" s="21">
        <f t="shared" si="2"/>
        <v>4.4103112951583423E-3</v>
      </c>
      <c r="N14" s="28"/>
      <c r="O14" s="1"/>
    </row>
    <row r="15" spans="1:15" s="1" customFormat="1">
      <c r="A15" s="17" t="s">
        <v>9</v>
      </c>
      <c r="B15" s="17">
        <v>3675730</v>
      </c>
      <c r="C15" s="17">
        <v>3965209</v>
      </c>
      <c r="D15" s="17">
        <v>4257907</v>
      </c>
      <c r="E15" s="17">
        <v>4506253</v>
      </c>
      <c r="F15" s="17">
        <v>4882913</v>
      </c>
      <c r="G15" s="17">
        <v>4953675</v>
      </c>
      <c r="H15" s="17">
        <v>5081101</v>
      </c>
      <c r="I15" s="4"/>
      <c r="J15" s="17">
        <f t="shared" si="0"/>
        <v>127426</v>
      </c>
      <c r="K15" s="17">
        <f t="shared" si="1"/>
        <v>21237.666666666668</v>
      </c>
      <c r="L15" s="4"/>
      <c r="M15" s="18">
        <f t="shared" si="2"/>
        <v>4.2420128105318256E-3</v>
      </c>
      <c r="N15" s="28"/>
    </row>
    <row r="16" spans="1:15" s="1" customFormat="1">
      <c r="A16" s="17" t="s">
        <v>10</v>
      </c>
      <c r="B16" s="17">
        <v>52591584</v>
      </c>
      <c r="C16" s="17">
        <v>54334871</v>
      </c>
      <c r="D16" s="17">
        <v>56615155</v>
      </c>
      <c r="E16" s="17">
        <v>58520688</v>
      </c>
      <c r="F16" s="17">
        <v>62134866</v>
      </c>
      <c r="G16" s="17">
        <v>63697865</v>
      </c>
      <c r="H16" s="17">
        <v>65096768</v>
      </c>
      <c r="I16" s="4"/>
      <c r="J16" s="17">
        <f t="shared" si="0"/>
        <v>1398903</v>
      </c>
      <c r="K16" s="17">
        <f t="shared" si="1"/>
        <v>233150.5</v>
      </c>
      <c r="L16" s="4"/>
      <c r="M16" s="18">
        <f t="shared" si="2"/>
        <v>3.6272050695056457E-3</v>
      </c>
      <c r="N16" s="28"/>
    </row>
    <row r="17" spans="1:13" s="1" customFormat="1" ht="15.75">
      <c r="A17" s="10"/>
      <c r="B17" s="11"/>
      <c r="C17" s="11"/>
      <c r="D17" s="11"/>
      <c r="E17" s="11"/>
      <c r="F17" s="11"/>
      <c r="G17" s="11"/>
      <c r="H17" s="11"/>
      <c r="I17" s="11"/>
      <c r="J17" s="8"/>
      <c r="K17" s="8"/>
      <c r="L17" s="11"/>
      <c r="M17" s="9"/>
    </row>
    <row r="18" spans="1:13">
      <c r="A18" s="16"/>
      <c r="B18" s="2"/>
      <c r="C18" s="2"/>
      <c r="D18" s="2"/>
      <c r="E18" s="2"/>
      <c r="F18" s="2"/>
      <c r="G18" s="2"/>
      <c r="H18" s="4"/>
      <c r="I18" s="2"/>
      <c r="J18" s="2"/>
      <c r="K18" s="4"/>
      <c r="L18" s="5"/>
    </row>
    <row r="19" spans="1:13">
      <c r="A19" s="16"/>
      <c r="B19" s="2"/>
      <c r="C19" s="2"/>
      <c r="D19" s="2"/>
      <c r="E19" s="2"/>
      <c r="F19" s="2"/>
      <c r="G19" s="2"/>
      <c r="H19" s="4"/>
      <c r="I19" s="2"/>
      <c r="J19" s="2"/>
      <c r="K19" s="4"/>
      <c r="L19" s="5"/>
    </row>
    <row r="20" spans="1:13" ht="30">
      <c r="A20" s="15" t="s">
        <v>5</v>
      </c>
      <c r="B20" s="15" t="s">
        <v>6</v>
      </c>
      <c r="C20" s="15" t="s">
        <v>7</v>
      </c>
      <c r="D20" s="15" t="s">
        <v>8</v>
      </c>
      <c r="E20" s="15" t="s">
        <v>21</v>
      </c>
      <c r="F20" s="15" t="s">
        <v>22</v>
      </c>
      <c r="G20" s="15" t="s">
        <v>29</v>
      </c>
      <c r="H20" s="4"/>
      <c r="I20" s="2"/>
      <c r="J20" s="2"/>
      <c r="K20" s="4"/>
      <c r="L20" s="5"/>
    </row>
    <row r="21" spans="1:13">
      <c r="A21" s="30" t="s">
        <v>16</v>
      </c>
      <c r="B21" s="24">
        <v>2.9112662724037452E-2</v>
      </c>
      <c r="C21" s="24">
        <f>EXP((LN(D8)-LN(C8))/8)-1</f>
        <v>2.2707872575863597E-2</v>
      </c>
      <c r="D21" s="24">
        <f>EXP((LN(E8)-LN(D8))/9)-1</f>
        <v>1.0729746479197333E-2</v>
      </c>
      <c r="E21" s="24">
        <f>EXP((LN(F8)-LN(E8))/9)-1</f>
        <v>7.9690135144792063E-3</v>
      </c>
      <c r="F21" s="18">
        <f>EXP((LN(G8)-LN(F8))/5)-1</f>
        <v>1.0100365671157352E-3</v>
      </c>
      <c r="G21" s="18">
        <f>EXP((LN(H8)-LN(G8))/6)-1</f>
        <v>5.6170429381205977E-3</v>
      </c>
      <c r="H21" s="31"/>
      <c r="I21" s="2"/>
      <c r="J21" s="2"/>
      <c r="K21" s="4"/>
      <c r="L21" s="5"/>
    </row>
    <row r="22" spans="1:13">
      <c r="A22" s="30" t="s">
        <v>13</v>
      </c>
      <c r="B22" s="24">
        <v>2.7876000741268836E-2</v>
      </c>
      <c r="C22" s="24">
        <f t="shared" ref="C22:C29" si="3">EXP((LN(D9)-LN(C9))/8)-1</f>
        <v>1.9464501930862133E-2</v>
      </c>
      <c r="D22" s="24">
        <f t="shared" ref="D22:D29" si="4">EXP((LN(E9)-LN(D9))/9)-1</f>
        <v>1.3673541875568684E-2</v>
      </c>
      <c r="E22" s="24">
        <f t="shared" ref="E22:E29" si="5">EXP((LN(F9)-LN(E9))/9)-1</f>
        <v>1.2228297179401659E-2</v>
      </c>
      <c r="F22" s="18">
        <f t="shared" ref="F22:G29" si="6">EXP((LN(G9)-LN(F9))/5)-1</f>
        <v>6.6797740064261646E-4</v>
      </c>
      <c r="G22" s="18">
        <f t="shared" ref="G22:G29" si="7">EXP((LN(H9)-LN(G9))/6)-1</f>
        <v>1.0421526070968357E-2</v>
      </c>
      <c r="H22" s="31"/>
      <c r="I22" s="2"/>
      <c r="J22" s="2"/>
      <c r="K22" s="4"/>
      <c r="L22" s="5"/>
    </row>
    <row r="23" spans="1:13">
      <c r="A23" s="30" t="s">
        <v>11</v>
      </c>
      <c r="B23" s="24">
        <v>7.3408470005569271E-3</v>
      </c>
      <c r="C23" s="24">
        <f t="shared" si="3"/>
        <v>3.0633901619037118E-4</v>
      </c>
      <c r="D23" s="24">
        <f t="shared" si="4"/>
        <v>-7.8151597124920258E-4</v>
      </c>
      <c r="E23" s="24">
        <f t="shared" si="5"/>
        <v>4.8023446833003192E-3</v>
      </c>
      <c r="F23" s="18">
        <f t="shared" si="6"/>
        <v>5.5343470115580828E-3</v>
      </c>
      <c r="G23" s="18">
        <f t="shared" si="7"/>
        <v>1.4787015127937231E-4</v>
      </c>
      <c r="H23" s="31"/>
      <c r="I23" s="2"/>
      <c r="J23" s="2"/>
      <c r="K23" s="4"/>
      <c r="L23" s="5"/>
    </row>
    <row r="24" spans="1:13">
      <c r="A24" s="30" t="s">
        <v>17</v>
      </c>
      <c r="B24" s="24">
        <v>2.3025803464710171E-2</v>
      </c>
      <c r="C24" s="24">
        <f t="shared" si="3"/>
        <v>1.3001971644198695E-2</v>
      </c>
      <c r="D24" s="24">
        <f t="shared" si="4"/>
        <v>1.056138570930143E-2</v>
      </c>
      <c r="E24" s="24">
        <f t="shared" si="5"/>
        <v>1.1633799486818974E-2</v>
      </c>
      <c r="F24" s="18">
        <f t="shared" si="6"/>
        <v>1.1152172137493865E-2</v>
      </c>
      <c r="G24" s="18">
        <f t="shared" si="7"/>
        <v>4.9357299867944793E-3</v>
      </c>
      <c r="H24" s="31"/>
      <c r="I24" s="2"/>
      <c r="J24" s="2"/>
      <c r="K24" s="4"/>
      <c r="L24" s="5"/>
    </row>
    <row r="25" spans="1:13">
      <c r="A25" s="30" t="s">
        <v>15</v>
      </c>
      <c r="B25" s="24">
        <v>-1.9580440093311946E-3</v>
      </c>
      <c r="C25" s="24">
        <f t="shared" si="3"/>
        <v>-6.9512459397138571E-3</v>
      </c>
      <c r="D25" s="24">
        <f t="shared" si="4"/>
        <v>1.3076875315849446E-3</v>
      </c>
      <c r="E25" s="24">
        <f t="shared" si="5"/>
        <v>6.5061413757963038E-3</v>
      </c>
      <c r="F25" s="18">
        <f t="shared" si="6"/>
        <v>1.9345265558112779E-3</v>
      </c>
      <c r="G25" s="18">
        <f t="shared" si="7"/>
        <v>3.5553206556435679E-3</v>
      </c>
      <c r="H25" s="31"/>
      <c r="I25" s="2"/>
      <c r="J25" s="29"/>
      <c r="K25" s="4"/>
      <c r="L25" s="5"/>
    </row>
    <row r="26" spans="1:13">
      <c r="A26" s="30" t="s">
        <v>18</v>
      </c>
      <c r="B26" s="24">
        <v>4.1727169725593871E-2</v>
      </c>
      <c r="C26" s="24">
        <f t="shared" si="3"/>
        <v>1.4790744905630593E-2</v>
      </c>
      <c r="D26" s="24">
        <f t="shared" si="4"/>
        <v>9.2746399215288822E-3</v>
      </c>
      <c r="E26" s="24">
        <f t="shared" si="5"/>
        <v>1.1004323460781507E-2</v>
      </c>
      <c r="F26" s="18">
        <f t="shared" si="6"/>
        <v>6.4185430049912284E-4</v>
      </c>
      <c r="G26" s="18">
        <f t="shared" si="7"/>
        <v>4.6516119632900033E-3</v>
      </c>
      <c r="H26" s="31"/>
      <c r="I26" s="2"/>
      <c r="J26" s="2"/>
      <c r="K26" s="4"/>
      <c r="L26" s="5"/>
    </row>
    <row r="27" spans="1:13">
      <c r="A27" s="26" t="s">
        <v>14</v>
      </c>
      <c r="B27" s="27">
        <v>7.6495538940297703E-3</v>
      </c>
      <c r="C27" s="27">
        <f t="shared" si="3"/>
        <v>2.262160573319516E-3</v>
      </c>
      <c r="D27" s="27">
        <f t="shared" si="4"/>
        <v>4.8220921189652266E-3</v>
      </c>
      <c r="E27" s="27">
        <f t="shared" si="5"/>
        <v>7.6708231828634954E-3</v>
      </c>
      <c r="F27" s="27">
        <f t="shared" si="6"/>
        <v>2.4322429197902729E-3</v>
      </c>
      <c r="G27" s="21">
        <f t="shared" si="7"/>
        <v>4.4103112951583423E-3</v>
      </c>
      <c r="H27" s="31"/>
      <c r="I27" s="2"/>
      <c r="J27" s="2"/>
      <c r="K27" s="4"/>
      <c r="L27" s="5"/>
    </row>
    <row r="28" spans="1:13">
      <c r="A28" s="23" t="s">
        <v>9</v>
      </c>
      <c r="B28" s="24">
        <v>1.0888396419366231E-2</v>
      </c>
      <c r="C28" s="24">
        <f t="shared" si="3"/>
        <v>8.9421391793254035E-3</v>
      </c>
      <c r="D28" s="24">
        <f t="shared" si="4"/>
        <v>6.3185743657876436E-3</v>
      </c>
      <c r="E28" s="24">
        <f t="shared" si="5"/>
        <v>8.9594511080859363E-3</v>
      </c>
      <c r="F28" s="24">
        <f t="shared" si="6"/>
        <v>2.8816955967612135E-3</v>
      </c>
      <c r="G28" s="18">
        <f t="shared" si="7"/>
        <v>4.2420128105318256E-3</v>
      </c>
      <c r="H28" s="31"/>
      <c r="I28" s="2"/>
      <c r="J28" s="2"/>
      <c r="K28" s="4"/>
      <c r="L28" s="5"/>
    </row>
    <row r="29" spans="1:13">
      <c r="A29" s="23" t="s">
        <v>10</v>
      </c>
      <c r="B29" s="24">
        <v>4.6694545711680746E-3</v>
      </c>
      <c r="C29" s="24">
        <f t="shared" si="3"/>
        <v>5.1520379888827517E-3</v>
      </c>
      <c r="D29" s="24">
        <f t="shared" si="4"/>
        <v>3.6849536077228073E-3</v>
      </c>
      <c r="E29" s="24">
        <f t="shared" si="5"/>
        <v>6.6807671952944236E-3</v>
      </c>
      <c r="F29" s="24">
        <f t="shared" si="6"/>
        <v>4.9811176980221195E-3</v>
      </c>
      <c r="G29" s="18">
        <f t="shared" si="7"/>
        <v>3.6272050695056457E-3</v>
      </c>
      <c r="H29" s="31"/>
      <c r="I29" s="2"/>
      <c r="J29" s="2"/>
      <c r="K29" s="4"/>
      <c r="L29" s="5"/>
    </row>
    <row r="30" spans="1:13">
      <c r="A30" s="16"/>
      <c r="B30" s="2"/>
      <c r="C30" s="2"/>
      <c r="D30" s="2"/>
      <c r="E30" s="2"/>
      <c r="F30" s="2"/>
      <c r="G30" s="2"/>
      <c r="H30" s="4"/>
      <c r="I30" s="2"/>
      <c r="J30" s="2"/>
      <c r="K30" s="4"/>
      <c r="L30" s="5"/>
    </row>
    <row r="31" spans="1:13">
      <c r="A31" s="16" t="s">
        <v>30</v>
      </c>
      <c r="B31" s="2"/>
      <c r="C31" s="2"/>
      <c r="D31" s="2"/>
      <c r="E31" s="2"/>
      <c r="F31" s="2"/>
      <c r="G31" s="2"/>
      <c r="H31" s="4"/>
      <c r="I31" s="2"/>
      <c r="J31" s="2"/>
      <c r="K31" s="4"/>
      <c r="L31" s="5"/>
    </row>
    <row r="32" spans="1:13">
      <c r="A32" s="16" t="s">
        <v>19</v>
      </c>
      <c r="B32" s="2"/>
      <c r="C32" s="2"/>
      <c r="D32" s="2"/>
      <c r="E32" s="2"/>
      <c r="F32" s="2"/>
      <c r="G32" s="2"/>
      <c r="H32" s="4"/>
      <c r="I32" s="2"/>
      <c r="J32" s="2"/>
      <c r="K32" s="4"/>
      <c r="L32" s="5"/>
    </row>
    <row r="33" spans="1:12">
      <c r="A33" s="16"/>
      <c r="B33" s="2"/>
      <c r="C33" s="2"/>
      <c r="D33" s="2"/>
      <c r="E33" s="2"/>
      <c r="F33" s="2"/>
      <c r="G33" s="2"/>
      <c r="H33" s="4"/>
      <c r="I33" s="2"/>
      <c r="J33" s="2"/>
      <c r="K33" s="4"/>
      <c r="L33" s="5"/>
    </row>
    <row r="34" spans="1:12">
      <c r="A34" s="16"/>
      <c r="B34" s="2"/>
      <c r="C34" s="2"/>
      <c r="D34" s="2"/>
      <c r="E34" s="2"/>
      <c r="F34" s="2"/>
      <c r="G34" s="2"/>
      <c r="H34" s="4"/>
      <c r="I34" s="2"/>
      <c r="J34" s="2"/>
      <c r="K34" s="4"/>
      <c r="L34" s="5"/>
    </row>
    <row r="35" spans="1:12">
      <c r="A35" s="16"/>
      <c r="B35" s="2"/>
      <c r="C35" s="2"/>
      <c r="D35" s="2"/>
      <c r="E35" s="2"/>
      <c r="F35" s="2"/>
      <c r="G35" s="2"/>
      <c r="H35" s="4"/>
      <c r="I35" s="2"/>
      <c r="J35" s="2"/>
      <c r="K35" s="4"/>
      <c r="L35" s="5"/>
    </row>
    <row r="36" spans="1:12">
      <c r="A36" s="16"/>
      <c r="B36" s="2"/>
      <c r="C36" s="2"/>
      <c r="D36" s="2"/>
      <c r="E36" s="2"/>
      <c r="F36" s="2"/>
      <c r="G36" s="2"/>
      <c r="H36" s="4"/>
      <c r="I36" s="2"/>
      <c r="J36" s="2"/>
      <c r="K36" s="4"/>
      <c r="L36" s="5"/>
    </row>
    <row r="37" spans="1:12">
      <c r="A37" s="16"/>
      <c r="B37" s="2"/>
      <c r="C37" s="2"/>
      <c r="D37" s="2"/>
      <c r="E37" s="2"/>
      <c r="F37" s="2"/>
      <c r="G37" s="2"/>
      <c r="H37" s="4"/>
      <c r="I37" s="2"/>
      <c r="J37" s="2"/>
      <c r="K37" s="4"/>
      <c r="L37" s="5"/>
    </row>
    <row r="38" spans="1:12">
      <c r="A38" s="16"/>
      <c r="B38" s="2"/>
      <c r="C38" s="2"/>
      <c r="D38" s="2"/>
      <c r="E38" s="2"/>
      <c r="F38" s="2"/>
      <c r="G38" s="2"/>
      <c r="H38" s="4"/>
      <c r="I38" s="2"/>
      <c r="J38" s="2"/>
      <c r="K38" s="4"/>
      <c r="L38" s="5"/>
    </row>
    <row r="39" spans="1:12">
      <c r="A39" s="16"/>
      <c r="B39" s="2"/>
      <c r="C39" s="2"/>
      <c r="D39" s="2"/>
      <c r="E39" s="2"/>
      <c r="F39" s="2"/>
      <c r="G39" s="2"/>
      <c r="H39" s="4"/>
      <c r="I39" s="2"/>
      <c r="J39" s="2"/>
      <c r="K39" s="4"/>
      <c r="L39" s="5"/>
    </row>
    <row r="40" spans="1:12">
      <c r="A40" s="16"/>
      <c r="B40" s="2"/>
      <c r="C40" s="2"/>
      <c r="D40" s="2"/>
      <c r="E40" s="2"/>
      <c r="F40" s="2"/>
      <c r="G40" s="2"/>
      <c r="H40" s="4"/>
      <c r="I40" s="2"/>
      <c r="J40" s="2"/>
      <c r="K40" s="4"/>
      <c r="L40" s="5"/>
    </row>
    <row r="41" spans="1:12">
      <c r="A41" s="16"/>
      <c r="B41" s="2"/>
      <c r="C41" s="2"/>
      <c r="D41" s="2"/>
      <c r="E41" s="2"/>
      <c r="F41" s="2"/>
      <c r="G41" s="2"/>
      <c r="H41" s="4"/>
      <c r="I41" s="2"/>
      <c r="J41" s="2"/>
      <c r="K41" s="4"/>
      <c r="L41" s="5"/>
    </row>
    <row r="42" spans="1:12">
      <c r="A42" s="16"/>
      <c r="B42" s="2"/>
      <c r="C42" s="2"/>
      <c r="D42" s="2"/>
      <c r="E42" s="2"/>
      <c r="F42" s="2"/>
      <c r="G42" s="2"/>
      <c r="H42" s="4"/>
      <c r="I42" s="2"/>
      <c r="J42" s="2"/>
      <c r="K42" s="4"/>
      <c r="L42" s="5"/>
    </row>
    <row r="43" spans="1:12">
      <c r="A43" s="16"/>
      <c r="B43" s="2"/>
      <c r="C43" s="2"/>
      <c r="D43" s="2"/>
      <c r="E43" s="2"/>
      <c r="F43" s="2"/>
      <c r="G43" s="2"/>
      <c r="H43" s="4"/>
      <c r="I43" s="2"/>
      <c r="J43" s="2"/>
      <c r="K43" s="4"/>
      <c r="L43" s="5"/>
    </row>
    <row r="44" spans="1:12">
      <c r="A44" s="16"/>
      <c r="B44" s="2"/>
      <c r="C44" s="2"/>
      <c r="D44" s="2"/>
      <c r="E44" s="2"/>
      <c r="F44" s="2"/>
      <c r="G44" s="2"/>
      <c r="H44" s="4"/>
      <c r="I44" s="2"/>
      <c r="J44" s="2"/>
      <c r="K44" s="4"/>
      <c r="L44" s="5"/>
    </row>
    <row r="45" spans="1:12">
      <c r="A45" s="16"/>
      <c r="B45" s="2"/>
      <c r="C45" s="2"/>
      <c r="D45" s="2"/>
      <c r="E45" s="2"/>
      <c r="F45" s="2"/>
      <c r="G45" s="2"/>
      <c r="H45" s="4"/>
      <c r="I45" s="2"/>
      <c r="J45" s="2"/>
      <c r="K45" s="4"/>
      <c r="L45" s="5"/>
    </row>
    <row r="46" spans="1:12">
      <c r="A46" s="16"/>
      <c r="B46" s="2"/>
      <c r="C46" s="2"/>
      <c r="D46" s="2"/>
      <c r="E46" s="2"/>
      <c r="F46" s="2"/>
      <c r="G46" s="2"/>
      <c r="H46" s="4"/>
      <c r="I46" s="2"/>
      <c r="J46" s="2"/>
      <c r="K46" s="4"/>
      <c r="L46" s="5"/>
    </row>
    <row r="47" spans="1:12">
      <c r="A47" s="16"/>
      <c r="B47" s="2"/>
      <c r="C47" s="2"/>
      <c r="D47" s="2"/>
      <c r="E47" s="2"/>
      <c r="F47" s="2"/>
      <c r="G47" s="2"/>
      <c r="H47" s="4"/>
      <c r="I47" s="2"/>
      <c r="J47" s="2"/>
      <c r="K47" s="4"/>
      <c r="L47" s="5"/>
    </row>
    <row r="48" spans="1:12">
      <c r="A48" s="16"/>
      <c r="B48" s="2"/>
      <c r="C48" s="2"/>
      <c r="D48" s="2"/>
      <c r="E48" s="2"/>
      <c r="F48" s="2"/>
      <c r="G48" s="2"/>
      <c r="H48" s="4"/>
      <c r="I48" s="2"/>
      <c r="J48" s="2"/>
      <c r="K48" s="4"/>
      <c r="L48" s="5"/>
    </row>
    <row r="49" spans="1:12">
      <c r="A49" s="16"/>
      <c r="B49" s="2"/>
      <c r="C49" s="2"/>
      <c r="D49" s="2"/>
      <c r="E49" s="2"/>
      <c r="F49" s="2"/>
      <c r="G49" s="2"/>
      <c r="H49" s="3"/>
      <c r="I49" s="2"/>
      <c r="J49" s="2"/>
      <c r="K49" s="4"/>
      <c r="L49" s="5"/>
    </row>
    <row r="50" spans="1:12">
      <c r="A50" s="6"/>
    </row>
    <row r="51" spans="1:12">
      <c r="A51" s="6"/>
    </row>
    <row r="52" spans="1:12">
      <c r="A52" s="6"/>
    </row>
    <row r="53" spans="1:12">
      <c r="A53" s="6"/>
    </row>
  </sheetData>
  <phoneticPr fontId="7" type="noConversion"/>
  <pageMargins left="0.25" right="0.25" top="0.75" bottom="0.75" header="0.3" footer="0.3"/>
  <pageSetup paperSize="8" scale="8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Pop_evol_longue_AMP_2019</vt:lpstr>
      <vt:lpstr>Pop_evol_longue_AMP_2019!Zone_d_impression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SUQUET Stéphanie</dc:creator>
  <cp:lastModifiedBy>Stéphanie SUQUET</cp:lastModifiedBy>
  <cp:lastPrinted>2020-01-06T13:27:50Z</cp:lastPrinted>
  <dcterms:created xsi:type="dcterms:W3CDTF">2012-01-05T13:52:50Z</dcterms:created>
  <dcterms:modified xsi:type="dcterms:W3CDTF">2022-01-03T13:45:55Z</dcterms:modified>
</cp:coreProperties>
</file>